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ek\Desktop\Exporty\"/>
    </mc:Choice>
  </mc:AlternateContent>
  <bookViews>
    <workbookView xWindow="0" yWindow="0" windowWidth="0" windowHeight="0"/>
  </bookViews>
  <sheets>
    <sheet name="Rekapitulace" sheetId="3" r:id="rId1"/>
    <sheet name="SO 2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94"/>
  <c r="O111"/>
  <c r="I111"/>
  <c r="O107"/>
  <c r="I107"/>
  <c r="O103"/>
  <c r="I103"/>
  <c r="O99"/>
  <c r="I99"/>
  <c r="O95"/>
  <c r="I95"/>
  <c r="I89"/>
  <c r="O90"/>
  <c r="I90"/>
  <c r="I72"/>
  <c r="O85"/>
  <c r="I85"/>
  <c r="O81"/>
  <c r="I81"/>
  <c r="O77"/>
  <c r="I77"/>
  <c r="O73"/>
  <c r="I73"/>
  <c r="I55"/>
  <c r="O68"/>
  <c r="I68"/>
  <c r="O64"/>
  <c r="I64"/>
  <c r="O60"/>
  <c r="I60"/>
  <c r="O56"/>
  <c r="I56"/>
  <c r="I50"/>
  <c r="O51"/>
  <c r="I51"/>
  <c r="I37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<sst xmlns="http://schemas.openxmlformats.org/spreadsheetml/2006/main">
  <si>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</si>
  <si>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</si>
  <si>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</si>
  <si>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Lávka Pohansko - Lávka přes řeku Dyji v Břeclavi - Pohansku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</si>
  <si>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</si>
  <si>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</si>
  <si>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</si>
  <si>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</si>
  <si>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</si>
  <si>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</si>
  <si>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</si>
  <si>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</si>
  <si>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Rekonstrukce lávky</t>
  </si>
  <si>
    <t>Soupis prací objektu</t>
  </si>
  <si>
    <t>S</t>
  </si>
  <si>
    <t>Stavba:</t>
  </si>
  <si>
    <t>Lávka Pohansko</t>
  </si>
  <si>
    <t>Lávka přes řeku Dyji v Břeclavi - Pohansku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</si>
  <si>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</si>
  <si>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</si>
  <si>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</si>
  <si>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</si>
  <si>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</si>
  <si>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</si>
  <si>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</si>
  <si>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</si>
  <si>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</si>
  <si>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</si>
  <si>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</si>
  <si>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</si>
  <si>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</si>
  <si>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</si>
  <si>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</si>
  <si>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</si>
  <si>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</si>
  <si>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</si>
  <si>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</si>
  <si>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</si>
  <si>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</si>
  <si>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OTSKP ~ 2024</t>
  </si>
  <si>
    <t>PP</t>
  </si>
  <si>
    <t>"Odstranění zeminy v poli 1 a 5 - poplatek za skládku. Hustota materiálu 2000 kg/m^3
(Objem zeminy dle položek 12273)."</t>
  </si>
  <si>
    <t>VV</t>
  </si>
  <si>
    <t>82,5*2 = 165,000 [A]</t>
  </si>
  <si>
    <t>TS</t>
  </si>
  <si>
    <t>Položka zahrnuje:
- veškeré poplatky provozovateli skládky související s uložením odpadu na skládce.
Položka nezahrnuje:
- x</t>
  </si>
  <si>
    <t>1</t>
  </si>
  <si>
    <t>"Odstranění dřeva - poplatek za skládku. Hustota materiálu 700 kg/m^3
(Objem dřeva dle položky 96717"</t>
  </si>
  <si>
    <t>29,88*0,7 = 20,916 [A]</t>
  </si>
  <si>
    <t>2</t>
  </si>
  <si>
    <t>"Frézování asfaltových ploch - poplatek za skládku. Hustota materiálu 2400 kg/m^3
(Objem asfaltu dle položky 11372)</t>
  </si>
  <si>
    <t>12,84*2,4 = 30,816 [A]</t>
  </si>
  <si>
    <t>3</t>
  </si>
  <si>
    <t>"Odstranění zpevněných ploch na předpolí - poplatek za skládku. Hustota materiálu 2000 kg/m^3
(Objem kameniva dle položky 11332)</t>
  </si>
  <si>
    <t>38,52*2 = 77,040 [A]</t>
  </si>
  <si>
    <t>029412</t>
  </si>
  <si>
    <t>OSTATNÍ POŽADAVKY - VYPRACOVÁNÍ MOSTNÍHO LISTU</t>
  </si>
  <si>
    <t>KUS</t>
  </si>
  <si>
    <t>1 = 1,000 [A]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</si>
  <si>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</si>
  <si>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</si>
  <si>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</si>
  <si>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KPL</t>
  </si>
  <si>
    <t>Vypracování DSPS po dokončení stavby.</t>
  </si>
  <si>
    <t>02953</t>
  </si>
  <si>
    <t>OSTATNÍ POŽADAVKY - HLAVNÍ MOSTNÍ PROHLÍDKA</t>
  </si>
  <si>
    <t>Provedení první hlavní prohlídky.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</si>
  <si>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</si>
  <si>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</si>
  <si>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11332</t>
  </si>
  <si>
    <t>ODSTRANĚNÍ PODKLADŮ ZPEVNĚNÝCH PLOCH Z KAMENIVA NESTMELENÉHO</t>
  </si>
  <si>
    <t>M3</t>
  </si>
  <si>
    <t>"Odstranění zpevněných ploch pod vozovkou na předpolí - tl. 300 mm (Rozměry dle příl.č.03 Koordinační situační výkres), manipulace a doprava v režii zhotovitele.</t>
  </si>
  <si>
    <t>(103,7 + 24,7) * 0,3 = 38,520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</si>
  <si>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</si>
  <si>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</si>
  <si>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</si>
  <si>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"Frézování asfaltových ploch - tl. 100 mm (Rozměry dle příl.č.03 Koordinační situační výkres), manipulace a doprava v režii zhotovitele.</t>
  </si>
  <si>
    <t>(103,7 + 24,7) * 0,1 = 12,840 [A]</t>
  </si>
  <si>
    <t>12273</t>
  </si>
  <si>
    <t>ODKOPÁVKY A PROKOPÁVKY OBECNÉ TŘ. I</t>
  </si>
  <si>
    <t>"Odkopávky u OP1 a OP6 pro zřízení přístupu k opěře i konstrukci v 1. a 5.poli, odvoz a manipulace v režii zhotovitele.
(""04 Půdorys a podélný řez - stáv.stav dig. AutoCAD""""06 Půdorys a podélný řez - proj.stav dig. AutoCAD"")"</t>
  </si>
  <si>
    <t>Opěra OP1 7,5*5,5 = 41,250 [A]_x000d_
Opěra OP2 7,5 * 5,5 = 41,250 [B]_x000d_
Celkové množství = 82,500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</si>
  <si>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</si>
  <si>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Základy</t>
  </si>
  <si>
    <t>285392</t>
  </si>
  <si>
    <t>DODATEČNÉ KOTVENÍ VLEPENÍM BETONÁŘSKÉ VÝZTUŽE D DO 16MM DO VRTŮ</t>
  </si>
  <si>
    <t>"Kotvení nových ložisek a tahového kotvení - obsahuje vývrt pro kotvu M16 a vlepení - chem.patrona HIT-HY 200-A. 
(""08 Detaily dig. AutoCAD""09 Výkaz mat. OK, dřeva a spoj.materiál;"</t>
  </si>
  <si>
    <t>8*12+8 = 104,000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</si>
  <si>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</si>
  <si>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4</t>
  </si>
  <si>
    <t>Vodorovné konstrukce</t>
  </si>
  <si>
    <t>42194A</t>
  </si>
  <si>
    <t>MOSTNÍ NOSNÉ DESKOVÉ KONSTR Z OCELI S 235</t>
  </si>
  <si>
    <t>"Výroba a montáž nosné konstrukce zarážek a ložisek na opěrách a pilířích. Včetně veškeré manipulace s OK. Včetně PKO nových prvků a oprav PKO úprav OK.
(""08 Detaily dig. AutoCAD""09 Výkaz mat. OK, dřeva a spoj.materiál;dig.Excel"</t>
  </si>
  <si>
    <t>2,118 = 2,118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</si>
  <si>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</si>
  <si>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421951</t>
  </si>
  <si>
    <t>R</t>
  </si>
  <si>
    <t>MOSTOVKY A PODLAHY ZE DŘEVA TRVALÉ</t>
  </si>
  <si>
    <t>Dřevěná mostovka a zábradlí z dubového dřeva třídy SI včetně spojovacího materiálu, který bude kompletně pozinkován (min. 40 mikronů) - hmotnost spoj.mat. 417 kg ("07 Příčný řez - proj.stav dig. AutoCAD""09 Výkaz materiálu OK, dřeva a spoj.mat. dig. EXCEL"</t>
  </si>
  <si>
    <t>45,824 = 45,824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</si>
  <si>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</si>
  <si>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45152</t>
  </si>
  <si>
    <t>PODKLADNÍ A VÝPLŇOVÉ VRSTVY Z KAMENIVA DRCENÉHO</t>
  </si>
  <si>
    <t>"Nestmelená směs drceného kameniva 0/32 - tl. 300 mm (Rozměry dle příl.č.03 Koordinační situační výkres)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</si>
  <si>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</si>
  <si>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45734</t>
  </si>
  <si>
    <t>VYROVNÁVACÍ A SPÁD BETON ZVLÁŠTNÍ (PLASTBETON)</t>
  </si>
  <si>
    <t>Podlití polymerbetonem nových ložisek na opěrách a pilířích, včetně podlití uchycení zarážek na pilíři 4 ("08 Detaily dig. AutoCAD")</t>
  </si>
  <si>
    <t>Opěra OP1, P2, P3, P4, P5, OP6 2,375 * 0,22 * 0,02 * 8 = 0,084 [A]_x000d_
Pilíř 4 0,32 * 0,22 * 0,02 * 2 = 0,003 [B]_x000d_
Celkové množství = 0,087</t>
  </si>
  <si>
    <t>Položka zahrnuje:
- dodání zvláštního betonu (plastbetonu) předepsané kvality
- jeho rozprostření v předepsané tloušťce a v předepsaném tvaru
Položka nezahrnuje:
- x</t>
  </si>
  <si>
    <t>5</t>
  </si>
  <si>
    <t>Komunikace</t>
  </si>
  <si>
    <t>572123</t>
  </si>
  <si>
    <t>INFILTRAČNÍ POSTŘIK Z EMULZE DO 1,0KG/M2</t>
  </si>
  <si>
    <t>M2</t>
  </si>
  <si>
    <t>"Infiltrační PI-C C60 B5 0,80 kg/m^2.
(Rozměry dle příl.č.03 Koordinační situační výkres)</t>
  </si>
  <si>
    <t>103,7 + 24,7 = 128,400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</si>
  <si>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</si>
  <si>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</si>
  <si>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</si>
  <si>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"Spojovací postřik na mostě 0,25 kg/m^2 PS-EP.
(Rozměry dle příl.č.03 Koordinační situační výkres)</t>
  </si>
  <si>
    <t>574A44</t>
  </si>
  <si>
    <t>ASFALTOVÝ BETON PRO OBRUSNÉ VRSTVY ACO 11+ TL. 50MM</t>
  </si>
  <si>
    <t xml:space="preserve">"Asfaltový beton pro obrusnou vrstvu ACO 11+  tl. 0,05 m.
(Rozměry dle příl.č.03 Koordinační situační výkres)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</si>
  <si>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</si>
  <si>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</si>
  <si>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</si>
  <si>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 xml:space="preserve">"Asfaltový beton pro podkladní vrstvu ACP 16+  tl. 0,05 m.
(Rozměry dle příl.č.03 Koordinační situační výkres)</t>
  </si>
  <si>
    <t>6</t>
  </si>
  <si>
    <t>Úpravy povrchů, podlahy, výplně otvorů</t>
  </si>
  <si>
    <t>626212</t>
  </si>
  <si>
    <t>REPROFILACE VODOROVNÝCH PLOCH SHORA SANAČNÍ MALTOU JEDNOVRST TL 20MM</t>
  </si>
  <si>
    <t>"Sanace úložných prahů spodní stavby - popř. ošetření obnažené výztuže - reprofilace povrchu sanační maltou. Položka je včetně osazení případného lešení pro samotnou sanaci a tryskání. 
(""06 Půdorys a podélný řez - projektovaný stav dig. AutoCAD"")"</t>
  </si>
  <si>
    <t>OP1+P2+P3+P4+P5+OP6 2,5+3,82+1,82+2,07+3,94+2,5 = 16,650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</si>
  <si>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</si>
  <si>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9</t>
  </si>
  <si>
    <t>Ostatní konstrukce a práce</t>
  </si>
  <si>
    <t>91355</t>
  </si>
  <si>
    <t>EVIDENČNÍ ČÍSLO MOSTU</t>
  </si>
  <si>
    <t>Tabulka s evidenčním číslem mostu, včetně sloupku kotveného do země mimo most (nesmí se kotvit k zábradlí)</t>
  </si>
  <si>
    <t>2 = 2,000 [A]</t>
  </si>
  <si>
    <t>Položka zahrnuje:
- štítek s evidenčním číslem mostu
- sloupek dopravní značky včetně osazení a nutných zemních prací a zabetonování
Položka nezahrnuje:
- x</t>
  </si>
  <si>
    <t>938544</t>
  </si>
  <si>
    <t>OČIŠTĚNÍ BETON KONSTR OTRYSKÁNÍM TLAK VODOU PŘES 1000 BARŮ</t>
  </si>
  <si>
    <t>"Celoplošné otryskání spodní stavby, nosné konstrukce. Včetně očištění obnažené výztuže. 
(Rozměry dle ""06 Půdorys a podélný řez - proj.stav dig. AutoCAD"")"</t>
  </si>
  <si>
    <t>Položka zahrnuje:
- očištění předepsaným způsobem
- odklizení vzniklého odpadu
Položka nezahrnuje:
- x</t>
  </si>
  <si>
    <t>93861</t>
  </si>
  <si>
    <t>OČIŠTĚNÍ OCEL KONSTR OMYTÍM VODOU</t>
  </si>
  <si>
    <t>"Očištění ocelové konstrukce v poli 1 a 5
(""04 Půdorys a podélný řez - stáv.stav dig. AutoCAD""""06 Půdorys a podélný řez - proj.stav dig. AutoCAD"")"</t>
  </si>
  <si>
    <t>pole 1 3*7,2*1,32 = 28,512 [A]_x000d_
pole 5 3*8,2*1,47 = 36,162 [B]_x000d_
Celkové množství = 64,674</t>
  </si>
  <si>
    <t>966842</t>
  </si>
  <si>
    <t>ODSTRANĚNÍ OPLOCENÍ Z DRÁT PLETIVA</t>
  </si>
  <si>
    <t>M</t>
  </si>
  <si>
    <t>Odstranění pletiva na zábradlí lávky včetně dopravy na skládku, včetně skládkovného. ("04 Půdorys a podélný řez - stáv.stav dig. AutoCAD, 05 Příčný řez - stáv.stav dig. AutoCAD").</t>
  </si>
  <si>
    <t>2*73 = 146,000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</si>
  <si>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</si>
  <si>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96717</t>
  </si>
  <si>
    <t>VYBOURÁNÍ ČÁSTÍ KONSTRUKCÍ DŘEVĚNÝCH</t>
  </si>
  <si>
    <t>Vybourání dřevěné mostovky a zábradlí včetně spojovacího materiálu včetně dopravy na skládku. (Výměry dle "09 Výkaz materiálu OK, dřeva a spoj.mat. dig. EXCEL""04 Půdorys a podélný řez - stáv.stav dig. AutoCAD""05 Příčný řez - stáv.stav dig. AutoCAD")</t>
  </si>
  <si>
    <t>29,88 = 29,880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</si>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</sst>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201'!I3</f>
        <v>0</v>
      </c>
      <c r="D10" s="10">
        <f>SUMIFS('SO 201'!O:O,'SO 201'!A:A,"P")</f>
        <v>0</v>
      </c>
      <c r="E10" s="10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13</v>
      </c>
      <c r="F2" s="16"/>
      <c r="G2" s="16"/>
      <c r="H2" s="16"/>
      <c r="I2" s="16"/>
      <c r="J2" s="18"/>
    </row>
    <row r="3">
      <c r="A3" s="3" t="s">
        <v>14</v>
      </c>
      <c r="B3" s="19" t="s">
        <v>15</v>
      </c>
      <c r="C3" s="20" t="s">
        <v>16</v>
      </c>
      <c r="D3" s="21"/>
      <c r="E3" s="22" t="s">
        <v>17</v>
      </c>
      <c r="F3" s="16"/>
      <c r="G3" s="16"/>
      <c r="H3" s="23" t="s">
        <v>11</v>
      </c>
      <c r="I3" s="24">
        <f>SUMIFS(I8:I114,A8:A114,"SD")</f>
        <v>0</v>
      </c>
      <c r="J3" s="18"/>
      <c r="O3">
        <v>0</v>
      </c>
      <c r="P3">
        <v>2</v>
      </c>
    </row>
    <row r="4">
      <c r="A4" s="3" t="s">
        <v>18</v>
      </c>
      <c r="B4" s="19" t="s">
        <v>19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20</v>
      </c>
      <c r="B5" s="26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7" t="s">
        <v>28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29</v>
      </c>
      <c r="I6" s="7" t="s">
        <v>30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31</v>
      </c>
      <c r="B8" s="31"/>
      <c r="C8" s="32" t="s">
        <v>32</v>
      </c>
      <c r="D8" s="33"/>
      <c r="E8" s="30" t="s">
        <v>33</v>
      </c>
      <c r="F8" s="33"/>
      <c r="G8" s="33"/>
      <c r="H8" s="33"/>
      <c r="I8" s="34">
        <f>SUMIFS(I9:I36,A9:A36,"P")</f>
        <v>0</v>
      </c>
      <c r="J8" s="35"/>
    </row>
    <row r="9">
      <c r="A9" s="36" t="s">
        <v>34</v>
      </c>
      <c r="B9" s="36">
        <v>1</v>
      </c>
      <c r="C9" s="37" t="s">
        <v>35</v>
      </c>
      <c r="D9" s="36" t="s">
        <v>36</v>
      </c>
      <c r="E9" s="38" t="s">
        <v>37</v>
      </c>
      <c r="F9" s="39" t="s">
        <v>38</v>
      </c>
      <c r="G9" s="40">
        <v>165</v>
      </c>
      <c r="H9" s="41">
        <v>0</v>
      </c>
      <c r="I9" s="41">
        <f>ROUND(G9*H9,P4)</f>
        <v>0</v>
      </c>
      <c r="J9" s="39" t="s">
        <v>39</v>
      </c>
      <c r="O9" s="42">
        <f>I9*0.21</f>
        <v>0</v>
      </c>
      <c r="P9">
        <v>3</v>
      </c>
    </row>
    <row r="10" ht="45">
      <c r="A10" s="36" t="s">
        <v>40</v>
      </c>
      <c r="B10" s="43"/>
      <c r="C10" s="44"/>
      <c r="D10" s="44"/>
      <c r="E10" s="38" t="s">
        <v>41</v>
      </c>
      <c r="F10" s="44"/>
      <c r="G10" s="44"/>
      <c r="H10" s="44"/>
      <c r="I10" s="44"/>
      <c r="J10" s="45"/>
    </row>
    <row r="11">
      <c r="A11" s="36" t="s">
        <v>42</v>
      </c>
      <c r="B11" s="43"/>
      <c r="C11" s="44"/>
      <c r="D11" s="44"/>
      <c r="E11" s="46" t="s">
        <v>43</v>
      </c>
      <c r="F11" s="44"/>
      <c r="G11" s="44"/>
      <c r="H11" s="44"/>
      <c r="I11" s="44"/>
      <c r="J11" s="45"/>
    </row>
    <row r="12" ht="75">
      <c r="A12" s="36" t="s">
        <v>44</v>
      </c>
      <c r="B12" s="43"/>
      <c r="C12" s="44"/>
      <c r="D12" s="44"/>
      <c r="E12" s="38" t="s">
        <v>45</v>
      </c>
      <c r="F12" s="44"/>
      <c r="G12" s="44"/>
      <c r="H12" s="44"/>
      <c r="I12" s="44"/>
      <c r="J12" s="45"/>
    </row>
    <row r="13">
      <c r="A13" s="36" t="s">
        <v>34</v>
      </c>
      <c r="B13" s="36">
        <v>2</v>
      </c>
      <c r="C13" s="37" t="s">
        <v>35</v>
      </c>
      <c r="D13" s="36" t="s">
        <v>46</v>
      </c>
      <c r="E13" s="38" t="s">
        <v>37</v>
      </c>
      <c r="F13" s="39" t="s">
        <v>38</v>
      </c>
      <c r="G13" s="40">
        <v>20.916</v>
      </c>
      <c r="H13" s="41">
        <v>0</v>
      </c>
      <c r="I13" s="41">
        <f>ROUND(G13*H13,P4)</f>
        <v>0</v>
      </c>
      <c r="J13" s="39" t="s">
        <v>39</v>
      </c>
      <c r="O13" s="42">
        <f>I13*0.21</f>
        <v>0</v>
      </c>
      <c r="P13">
        <v>3</v>
      </c>
    </row>
    <row r="14" ht="30">
      <c r="A14" s="36" t="s">
        <v>40</v>
      </c>
      <c r="B14" s="43"/>
      <c r="C14" s="44"/>
      <c r="D14" s="44"/>
      <c r="E14" s="38" t="s">
        <v>47</v>
      </c>
      <c r="F14" s="44"/>
      <c r="G14" s="44"/>
      <c r="H14" s="44"/>
      <c r="I14" s="44"/>
      <c r="J14" s="45"/>
    </row>
    <row r="15">
      <c r="A15" s="36" t="s">
        <v>42</v>
      </c>
      <c r="B15" s="43"/>
      <c r="C15" s="44"/>
      <c r="D15" s="44"/>
      <c r="E15" s="46" t="s">
        <v>48</v>
      </c>
      <c r="F15" s="44"/>
      <c r="G15" s="44"/>
      <c r="H15" s="44"/>
      <c r="I15" s="44"/>
      <c r="J15" s="45"/>
    </row>
    <row r="16" ht="75">
      <c r="A16" s="36" t="s">
        <v>44</v>
      </c>
      <c r="B16" s="43"/>
      <c r="C16" s="44"/>
      <c r="D16" s="44"/>
      <c r="E16" s="38" t="s">
        <v>45</v>
      </c>
      <c r="F16" s="44"/>
      <c r="G16" s="44"/>
      <c r="H16" s="44"/>
      <c r="I16" s="44"/>
      <c r="J16" s="45"/>
    </row>
    <row r="17">
      <c r="A17" s="36" t="s">
        <v>34</v>
      </c>
      <c r="B17" s="36">
        <v>3</v>
      </c>
      <c r="C17" s="37" t="s">
        <v>35</v>
      </c>
      <c r="D17" s="36" t="s">
        <v>49</v>
      </c>
      <c r="E17" s="38" t="s">
        <v>37</v>
      </c>
      <c r="F17" s="39" t="s">
        <v>38</v>
      </c>
      <c r="G17" s="40">
        <v>30.815999999999999</v>
      </c>
      <c r="H17" s="41">
        <v>0</v>
      </c>
      <c r="I17" s="41">
        <f>ROUND(G17*H17,P4)</f>
        <v>0</v>
      </c>
      <c r="J17" s="39" t="s">
        <v>39</v>
      </c>
      <c r="O17" s="42">
        <f>I17*0.21</f>
        <v>0</v>
      </c>
      <c r="P17">
        <v>3</v>
      </c>
    </row>
    <row r="18" ht="45">
      <c r="A18" s="36" t="s">
        <v>40</v>
      </c>
      <c r="B18" s="43"/>
      <c r="C18" s="44"/>
      <c r="D18" s="44"/>
      <c r="E18" s="38" t="s">
        <v>50</v>
      </c>
      <c r="F18" s="44"/>
      <c r="G18" s="44"/>
      <c r="H18" s="44"/>
      <c r="I18" s="44"/>
      <c r="J18" s="45"/>
    </row>
    <row r="19">
      <c r="A19" s="36" t="s">
        <v>42</v>
      </c>
      <c r="B19" s="43"/>
      <c r="C19" s="44"/>
      <c r="D19" s="44"/>
      <c r="E19" s="46" t="s">
        <v>51</v>
      </c>
      <c r="F19" s="44"/>
      <c r="G19" s="44"/>
      <c r="H19" s="44"/>
      <c r="I19" s="44"/>
      <c r="J19" s="45"/>
    </row>
    <row r="20" ht="75">
      <c r="A20" s="36" t="s">
        <v>44</v>
      </c>
      <c r="B20" s="43"/>
      <c r="C20" s="44"/>
      <c r="D20" s="44"/>
      <c r="E20" s="38" t="s">
        <v>45</v>
      </c>
      <c r="F20" s="44"/>
      <c r="G20" s="44"/>
      <c r="H20" s="44"/>
      <c r="I20" s="44"/>
      <c r="J20" s="45"/>
    </row>
    <row r="21">
      <c r="A21" s="36" t="s">
        <v>34</v>
      </c>
      <c r="B21" s="36">
        <v>4</v>
      </c>
      <c r="C21" s="37" t="s">
        <v>35</v>
      </c>
      <c r="D21" s="36" t="s">
        <v>52</v>
      </c>
      <c r="E21" s="38" t="s">
        <v>37</v>
      </c>
      <c r="F21" s="39" t="s">
        <v>38</v>
      </c>
      <c r="G21" s="40">
        <v>77.040000000000006</v>
      </c>
      <c r="H21" s="41">
        <v>0</v>
      </c>
      <c r="I21" s="41">
        <f>ROUND(G21*H21,P4)</f>
        <v>0</v>
      </c>
      <c r="J21" s="39" t="s">
        <v>39</v>
      </c>
      <c r="O21" s="42">
        <f>I21*0.21</f>
        <v>0</v>
      </c>
      <c r="P21">
        <v>3</v>
      </c>
    </row>
    <row r="22" ht="45">
      <c r="A22" s="36" t="s">
        <v>40</v>
      </c>
      <c r="B22" s="43"/>
      <c r="C22" s="44"/>
      <c r="D22" s="44"/>
      <c r="E22" s="38" t="s">
        <v>53</v>
      </c>
      <c r="F22" s="44"/>
      <c r="G22" s="44"/>
      <c r="H22" s="44"/>
      <c r="I22" s="44"/>
      <c r="J22" s="45"/>
    </row>
    <row r="23">
      <c r="A23" s="36" t="s">
        <v>42</v>
      </c>
      <c r="B23" s="43"/>
      <c r="C23" s="44"/>
      <c r="D23" s="44"/>
      <c r="E23" s="46" t="s">
        <v>54</v>
      </c>
      <c r="F23" s="44"/>
      <c r="G23" s="44"/>
      <c r="H23" s="44"/>
      <c r="I23" s="44"/>
      <c r="J23" s="45"/>
    </row>
    <row r="24" ht="75">
      <c r="A24" s="36" t="s">
        <v>44</v>
      </c>
      <c r="B24" s="43"/>
      <c r="C24" s="44"/>
      <c r="D24" s="44"/>
      <c r="E24" s="38" t="s">
        <v>45</v>
      </c>
      <c r="F24" s="44"/>
      <c r="G24" s="44"/>
      <c r="H24" s="44"/>
      <c r="I24" s="44"/>
      <c r="J24" s="45"/>
    </row>
    <row r="25">
      <c r="A25" s="36" t="s">
        <v>34</v>
      </c>
      <c r="B25" s="36">
        <v>5</v>
      </c>
      <c r="C25" s="37" t="s">
        <v>55</v>
      </c>
      <c r="D25" s="36" t="s">
        <v>36</v>
      </c>
      <c r="E25" s="38" t="s">
        <v>56</v>
      </c>
      <c r="F25" s="39" t="s">
        <v>57</v>
      </c>
      <c r="G25" s="40">
        <v>1</v>
      </c>
      <c r="H25" s="41">
        <v>0</v>
      </c>
      <c r="I25" s="41">
        <f>ROUND(G25*H25,P4)</f>
        <v>0</v>
      </c>
      <c r="J25" s="39" t="s">
        <v>39</v>
      </c>
      <c r="O25" s="42">
        <f>I25*0.21</f>
        <v>0</v>
      </c>
      <c r="P25">
        <v>3</v>
      </c>
    </row>
    <row r="26">
      <c r="A26" s="36" t="s">
        <v>40</v>
      </c>
      <c r="B26" s="43"/>
      <c r="C26" s="44"/>
      <c r="D26" s="44"/>
      <c r="E26" s="47" t="s">
        <v>36</v>
      </c>
      <c r="F26" s="44"/>
      <c r="G26" s="44"/>
      <c r="H26" s="44"/>
      <c r="I26" s="44"/>
      <c r="J26" s="45"/>
    </row>
    <row r="27">
      <c r="A27" s="36" t="s">
        <v>42</v>
      </c>
      <c r="B27" s="43"/>
      <c r="C27" s="44"/>
      <c r="D27" s="44"/>
      <c r="E27" s="46" t="s">
        <v>58</v>
      </c>
      <c r="F27" s="44"/>
      <c r="G27" s="44"/>
      <c r="H27" s="44"/>
      <c r="I27" s="44"/>
      <c r="J27" s="45"/>
    </row>
    <row r="28" ht="60">
      <c r="A28" s="36" t="s">
        <v>44</v>
      </c>
      <c r="B28" s="43"/>
      <c r="C28" s="44"/>
      <c r="D28" s="44"/>
      <c r="E28" s="38" t="s">
        <v>59</v>
      </c>
      <c r="F28" s="44"/>
      <c r="G28" s="44"/>
      <c r="H28" s="44"/>
      <c r="I28" s="44"/>
      <c r="J28" s="45"/>
    </row>
    <row r="29">
      <c r="A29" s="36" t="s">
        <v>34</v>
      </c>
      <c r="B29" s="36">
        <v>6</v>
      </c>
      <c r="C29" s="37" t="s">
        <v>60</v>
      </c>
      <c r="D29" s="36" t="s">
        <v>36</v>
      </c>
      <c r="E29" s="38" t="s">
        <v>61</v>
      </c>
      <c r="F29" s="39" t="s">
        <v>62</v>
      </c>
      <c r="G29" s="40">
        <v>1</v>
      </c>
      <c r="H29" s="41">
        <v>0</v>
      </c>
      <c r="I29" s="41">
        <f>ROUND(G29*H29,P4)</f>
        <v>0</v>
      </c>
      <c r="J29" s="39" t="s">
        <v>39</v>
      </c>
      <c r="O29" s="42">
        <f>I29*0.21</f>
        <v>0</v>
      </c>
      <c r="P29">
        <v>3</v>
      </c>
    </row>
    <row r="30">
      <c r="A30" s="36" t="s">
        <v>40</v>
      </c>
      <c r="B30" s="43"/>
      <c r="C30" s="44"/>
      <c r="D30" s="44"/>
      <c r="E30" s="38" t="s">
        <v>63</v>
      </c>
      <c r="F30" s="44"/>
      <c r="G30" s="44"/>
      <c r="H30" s="44"/>
      <c r="I30" s="44"/>
      <c r="J30" s="45"/>
    </row>
    <row r="31">
      <c r="A31" s="36" t="s">
        <v>42</v>
      </c>
      <c r="B31" s="43"/>
      <c r="C31" s="44"/>
      <c r="D31" s="44"/>
      <c r="E31" s="46" t="s">
        <v>58</v>
      </c>
      <c r="F31" s="44"/>
      <c r="G31" s="44"/>
      <c r="H31" s="44"/>
      <c r="I31" s="44"/>
      <c r="J31" s="45"/>
    </row>
    <row r="32" ht="60">
      <c r="A32" s="36" t="s">
        <v>44</v>
      </c>
      <c r="B32" s="43"/>
      <c r="C32" s="44"/>
      <c r="D32" s="44"/>
      <c r="E32" s="38" t="s">
        <v>59</v>
      </c>
      <c r="F32" s="44"/>
      <c r="G32" s="44"/>
      <c r="H32" s="44"/>
      <c r="I32" s="44"/>
      <c r="J32" s="45"/>
    </row>
    <row r="33">
      <c r="A33" s="36" t="s">
        <v>34</v>
      </c>
      <c r="B33" s="36">
        <v>7</v>
      </c>
      <c r="C33" s="37" t="s">
        <v>64</v>
      </c>
      <c r="D33" s="36" t="s">
        <v>36</v>
      </c>
      <c r="E33" s="38" t="s">
        <v>65</v>
      </c>
      <c r="F33" s="39" t="s">
        <v>57</v>
      </c>
      <c r="G33" s="40">
        <v>1</v>
      </c>
      <c r="H33" s="41">
        <v>0</v>
      </c>
      <c r="I33" s="41">
        <f>ROUND(G33*H33,P4)</f>
        <v>0</v>
      </c>
      <c r="J33" s="39" t="s">
        <v>39</v>
      </c>
      <c r="O33" s="42">
        <f>I33*0.21</f>
        <v>0</v>
      </c>
      <c r="P33">
        <v>3</v>
      </c>
    </row>
    <row r="34">
      <c r="A34" s="36" t="s">
        <v>40</v>
      </c>
      <c r="B34" s="43"/>
      <c r="C34" s="44"/>
      <c r="D34" s="44"/>
      <c r="E34" s="38" t="s">
        <v>66</v>
      </c>
      <c r="F34" s="44"/>
      <c r="G34" s="44"/>
      <c r="H34" s="44"/>
      <c r="I34" s="44"/>
      <c r="J34" s="45"/>
    </row>
    <row r="35">
      <c r="A35" s="36" t="s">
        <v>42</v>
      </c>
      <c r="B35" s="43"/>
      <c r="C35" s="44"/>
      <c r="D35" s="44"/>
      <c r="E35" s="46" t="s">
        <v>58</v>
      </c>
      <c r="F35" s="44"/>
      <c r="G35" s="44"/>
      <c r="H35" s="44"/>
      <c r="I35" s="44"/>
      <c r="J35" s="45"/>
    </row>
    <row r="36" ht="120">
      <c r="A36" s="36" t="s">
        <v>44</v>
      </c>
      <c r="B36" s="43"/>
      <c r="C36" s="44"/>
      <c r="D36" s="44"/>
      <c r="E36" s="38" t="s">
        <v>67</v>
      </c>
      <c r="F36" s="44"/>
      <c r="G36" s="44"/>
      <c r="H36" s="44"/>
      <c r="I36" s="44"/>
      <c r="J36" s="45"/>
    </row>
    <row r="37">
      <c r="A37" s="30" t="s">
        <v>31</v>
      </c>
      <c r="B37" s="31"/>
      <c r="C37" s="32" t="s">
        <v>46</v>
      </c>
      <c r="D37" s="33"/>
      <c r="E37" s="30" t="s">
        <v>68</v>
      </c>
      <c r="F37" s="33"/>
      <c r="G37" s="33"/>
      <c r="H37" s="33"/>
      <c r="I37" s="34">
        <f>SUMIFS(I38:I49,A38:A49,"P")</f>
        <v>0</v>
      </c>
      <c r="J37" s="35"/>
    </row>
    <row r="38" ht="30">
      <c r="A38" s="36" t="s">
        <v>34</v>
      </c>
      <c r="B38" s="36">
        <v>8</v>
      </c>
      <c r="C38" s="37" t="s">
        <v>69</v>
      </c>
      <c r="D38" s="36" t="s">
        <v>36</v>
      </c>
      <c r="E38" s="38" t="s">
        <v>70</v>
      </c>
      <c r="F38" s="39" t="s">
        <v>71</v>
      </c>
      <c r="G38" s="40">
        <v>38.520000000000003</v>
      </c>
      <c r="H38" s="41">
        <v>0</v>
      </c>
      <c r="I38" s="41">
        <f>ROUND(G38*H38,P4)</f>
        <v>0</v>
      </c>
      <c r="J38" s="39" t="s">
        <v>39</v>
      </c>
      <c r="O38" s="42">
        <f>I38*0.21</f>
        <v>0</v>
      </c>
      <c r="P38">
        <v>3</v>
      </c>
    </row>
    <row r="39" ht="45">
      <c r="A39" s="36" t="s">
        <v>40</v>
      </c>
      <c r="B39" s="43"/>
      <c r="C39" s="44"/>
      <c r="D39" s="44"/>
      <c r="E39" s="38" t="s">
        <v>72</v>
      </c>
      <c r="F39" s="44"/>
      <c r="G39" s="44"/>
      <c r="H39" s="44"/>
      <c r="I39" s="44"/>
      <c r="J39" s="45"/>
    </row>
    <row r="40">
      <c r="A40" s="36" t="s">
        <v>42</v>
      </c>
      <c r="B40" s="43"/>
      <c r="C40" s="44"/>
      <c r="D40" s="44"/>
      <c r="E40" s="46" t="s">
        <v>73</v>
      </c>
      <c r="F40" s="44"/>
      <c r="G40" s="44"/>
      <c r="H40" s="44"/>
      <c r="I40" s="44"/>
      <c r="J40" s="45"/>
    </row>
    <row r="41" ht="120">
      <c r="A41" s="36" t="s">
        <v>44</v>
      </c>
      <c r="B41" s="43"/>
      <c r="C41" s="44"/>
      <c r="D41" s="44"/>
      <c r="E41" s="38" t="s">
        <v>74</v>
      </c>
      <c r="F41" s="44"/>
      <c r="G41" s="44"/>
      <c r="H41" s="44"/>
      <c r="I41" s="44"/>
      <c r="J41" s="45"/>
    </row>
    <row r="42">
      <c r="A42" s="36" t="s">
        <v>34</v>
      </c>
      <c r="B42" s="36">
        <v>9</v>
      </c>
      <c r="C42" s="37" t="s">
        <v>75</v>
      </c>
      <c r="D42" s="36" t="s">
        <v>36</v>
      </c>
      <c r="E42" s="38" t="s">
        <v>76</v>
      </c>
      <c r="F42" s="39" t="s">
        <v>71</v>
      </c>
      <c r="G42" s="40">
        <v>12.84</v>
      </c>
      <c r="H42" s="41">
        <v>0</v>
      </c>
      <c r="I42" s="41">
        <f>ROUND(G42*H42,P4)</f>
        <v>0</v>
      </c>
      <c r="J42" s="39" t="s">
        <v>39</v>
      </c>
      <c r="O42" s="42">
        <f>I42*0.21</f>
        <v>0</v>
      </c>
      <c r="P42">
        <v>3</v>
      </c>
    </row>
    <row r="43" ht="30">
      <c r="A43" s="36" t="s">
        <v>40</v>
      </c>
      <c r="B43" s="43"/>
      <c r="C43" s="44"/>
      <c r="D43" s="44"/>
      <c r="E43" s="38" t="s">
        <v>77</v>
      </c>
      <c r="F43" s="44"/>
      <c r="G43" s="44"/>
      <c r="H43" s="44"/>
      <c r="I43" s="44"/>
      <c r="J43" s="45"/>
    </row>
    <row r="44">
      <c r="A44" s="36" t="s">
        <v>42</v>
      </c>
      <c r="B44" s="43"/>
      <c r="C44" s="44"/>
      <c r="D44" s="44"/>
      <c r="E44" s="46" t="s">
        <v>78</v>
      </c>
      <c r="F44" s="44"/>
      <c r="G44" s="44"/>
      <c r="H44" s="44"/>
      <c r="I44" s="44"/>
      <c r="J44" s="45"/>
    </row>
    <row r="45" ht="120">
      <c r="A45" s="36" t="s">
        <v>44</v>
      </c>
      <c r="B45" s="43"/>
      <c r="C45" s="44"/>
      <c r="D45" s="44"/>
      <c r="E45" s="38" t="s">
        <v>74</v>
      </c>
      <c r="F45" s="44"/>
      <c r="G45" s="44"/>
      <c r="H45" s="44"/>
      <c r="I45" s="44"/>
      <c r="J45" s="45"/>
    </row>
    <row r="46">
      <c r="A46" s="36" t="s">
        <v>34</v>
      </c>
      <c r="B46" s="36">
        <v>10</v>
      </c>
      <c r="C46" s="37" t="s">
        <v>79</v>
      </c>
      <c r="D46" s="36" t="s">
        <v>36</v>
      </c>
      <c r="E46" s="38" t="s">
        <v>80</v>
      </c>
      <c r="F46" s="39" t="s">
        <v>71</v>
      </c>
      <c r="G46" s="40">
        <v>82.5</v>
      </c>
      <c r="H46" s="41">
        <v>0</v>
      </c>
      <c r="I46" s="41">
        <f>ROUND(G46*H46,P4)</f>
        <v>0</v>
      </c>
      <c r="J46" s="39" t="s">
        <v>39</v>
      </c>
      <c r="O46" s="42">
        <f>I46*0.21</f>
        <v>0</v>
      </c>
      <c r="P46">
        <v>3</v>
      </c>
    </row>
    <row r="47" ht="60">
      <c r="A47" s="36" t="s">
        <v>40</v>
      </c>
      <c r="B47" s="43"/>
      <c r="C47" s="44"/>
      <c r="D47" s="44"/>
      <c r="E47" s="38" t="s">
        <v>81</v>
      </c>
      <c r="F47" s="44"/>
      <c r="G47" s="44"/>
      <c r="H47" s="44"/>
      <c r="I47" s="44"/>
      <c r="J47" s="45"/>
    </row>
    <row r="48" ht="45">
      <c r="A48" s="36" t="s">
        <v>42</v>
      </c>
      <c r="B48" s="43"/>
      <c r="C48" s="44"/>
      <c r="D48" s="44"/>
      <c r="E48" s="46" t="s">
        <v>82</v>
      </c>
      <c r="F48" s="44"/>
      <c r="G48" s="44"/>
      <c r="H48" s="44"/>
      <c r="I48" s="44"/>
      <c r="J48" s="45"/>
    </row>
    <row r="49" ht="409.5">
      <c r="A49" s="36" t="s">
        <v>44</v>
      </c>
      <c r="B49" s="43"/>
      <c r="C49" s="44"/>
      <c r="D49" s="44"/>
      <c r="E49" s="38" t="s">
        <v>83</v>
      </c>
      <c r="F49" s="44"/>
      <c r="G49" s="44"/>
      <c r="H49" s="44"/>
      <c r="I49" s="44"/>
      <c r="J49" s="45"/>
    </row>
    <row r="50">
      <c r="A50" s="30" t="s">
        <v>31</v>
      </c>
      <c r="B50" s="31"/>
      <c r="C50" s="32" t="s">
        <v>49</v>
      </c>
      <c r="D50" s="33"/>
      <c r="E50" s="30" t="s">
        <v>84</v>
      </c>
      <c r="F50" s="33"/>
      <c r="G50" s="33"/>
      <c r="H50" s="33"/>
      <c r="I50" s="34">
        <f>SUMIFS(I51:I54,A51:A54,"P")</f>
        <v>0</v>
      </c>
      <c r="J50" s="35"/>
    </row>
    <row r="51" ht="30">
      <c r="A51" s="36" t="s">
        <v>34</v>
      </c>
      <c r="B51" s="36">
        <v>11</v>
      </c>
      <c r="C51" s="37" t="s">
        <v>85</v>
      </c>
      <c r="D51" s="36" t="s">
        <v>36</v>
      </c>
      <c r="E51" s="38" t="s">
        <v>86</v>
      </c>
      <c r="F51" s="39" t="s">
        <v>57</v>
      </c>
      <c r="G51" s="40">
        <v>104</v>
      </c>
      <c r="H51" s="41">
        <v>0</v>
      </c>
      <c r="I51" s="41">
        <f>ROUND(G51*H51,P4)</f>
        <v>0</v>
      </c>
      <c r="J51" s="39" t="s">
        <v>39</v>
      </c>
      <c r="O51" s="42">
        <f>I51*0.21</f>
        <v>0</v>
      </c>
      <c r="P51">
        <v>3</v>
      </c>
    </row>
    <row r="52" ht="45">
      <c r="A52" s="36" t="s">
        <v>40</v>
      </c>
      <c r="B52" s="43"/>
      <c r="C52" s="44"/>
      <c r="D52" s="44"/>
      <c r="E52" s="38" t="s">
        <v>87</v>
      </c>
      <c r="F52" s="44"/>
      <c r="G52" s="44"/>
      <c r="H52" s="44"/>
      <c r="I52" s="44"/>
      <c r="J52" s="45"/>
    </row>
    <row r="53">
      <c r="A53" s="36" t="s">
        <v>42</v>
      </c>
      <c r="B53" s="43"/>
      <c r="C53" s="44"/>
      <c r="D53" s="44"/>
      <c r="E53" s="46" t="s">
        <v>88</v>
      </c>
      <c r="F53" s="44"/>
      <c r="G53" s="44"/>
      <c r="H53" s="44"/>
      <c r="I53" s="44"/>
      <c r="J53" s="45"/>
    </row>
    <row r="54" ht="120">
      <c r="A54" s="36" t="s">
        <v>44</v>
      </c>
      <c r="B54" s="43"/>
      <c r="C54" s="44"/>
      <c r="D54" s="44"/>
      <c r="E54" s="38" t="s">
        <v>89</v>
      </c>
      <c r="F54" s="44"/>
      <c r="G54" s="44"/>
      <c r="H54" s="44"/>
      <c r="I54" s="44"/>
      <c r="J54" s="45"/>
    </row>
    <row r="55">
      <c r="A55" s="30" t="s">
        <v>31</v>
      </c>
      <c r="B55" s="31"/>
      <c r="C55" s="32" t="s">
        <v>90</v>
      </c>
      <c r="D55" s="33"/>
      <c r="E55" s="30" t="s">
        <v>91</v>
      </c>
      <c r="F55" s="33"/>
      <c r="G55" s="33"/>
      <c r="H55" s="33"/>
      <c r="I55" s="34">
        <f>SUMIFS(I56:I71,A56:A71,"P")</f>
        <v>0</v>
      </c>
      <c r="J55" s="35"/>
    </row>
    <row r="56">
      <c r="A56" s="36" t="s">
        <v>34</v>
      </c>
      <c r="B56" s="36">
        <v>12</v>
      </c>
      <c r="C56" s="37" t="s">
        <v>92</v>
      </c>
      <c r="D56" s="36" t="s">
        <v>36</v>
      </c>
      <c r="E56" s="38" t="s">
        <v>93</v>
      </c>
      <c r="F56" s="39" t="s">
        <v>38</v>
      </c>
      <c r="G56" s="40">
        <v>2.1179999999999999</v>
      </c>
      <c r="H56" s="41">
        <v>0</v>
      </c>
      <c r="I56" s="41">
        <f>ROUND(G56*H56,P4)</f>
        <v>0</v>
      </c>
      <c r="J56" s="39" t="s">
        <v>39</v>
      </c>
      <c r="O56" s="42">
        <f>I56*0.21</f>
        <v>0</v>
      </c>
      <c r="P56">
        <v>3</v>
      </c>
    </row>
    <row r="57" ht="75">
      <c r="A57" s="36" t="s">
        <v>40</v>
      </c>
      <c r="B57" s="43"/>
      <c r="C57" s="44"/>
      <c r="D57" s="44"/>
      <c r="E57" s="38" t="s">
        <v>94</v>
      </c>
      <c r="F57" s="44"/>
      <c r="G57" s="44"/>
      <c r="H57" s="44"/>
      <c r="I57" s="44"/>
      <c r="J57" s="45"/>
    </row>
    <row r="58">
      <c r="A58" s="36" t="s">
        <v>42</v>
      </c>
      <c r="B58" s="43"/>
      <c r="C58" s="44"/>
      <c r="D58" s="44"/>
      <c r="E58" s="46" t="s">
        <v>95</v>
      </c>
      <c r="F58" s="44"/>
      <c r="G58" s="44"/>
      <c r="H58" s="44"/>
      <c r="I58" s="44"/>
      <c r="J58" s="45"/>
    </row>
    <row r="59" ht="409.5">
      <c r="A59" s="36" t="s">
        <v>44</v>
      </c>
      <c r="B59" s="43"/>
      <c r="C59" s="44"/>
      <c r="D59" s="44"/>
      <c r="E59" s="38" t="s">
        <v>96</v>
      </c>
      <c r="F59" s="44"/>
      <c r="G59" s="44"/>
      <c r="H59" s="44"/>
      <c r="I59" s="44"/>
      <c r="J59" s="45"/>
    </row>
    <row r="60">
      <c r="A60" s="36" t="s">
        <v>34</v>
      </c>
      <c r="B60" s="36">
        <v>13</v>
      </c>
      <c r="C60" s="37" t="s">
        <v>97</v>
      </c>
      <c r="D60" s="36" t="s">
        <v>98</v>
      </c>
      <c r="E60" s="38" t="s">
        <v>99</v>
      </c>
      <c r="F60" s="39" t="s">
        <v>71</v>
      </c>
      <c r="G60" s="40">
        <v>45.823999999999998</v>
      </c>
      <c r="H60" s="41">
        <v>0</v>
      </c>
      <c r="I60" s="41">
        <f>ROUND(G60*H60,P4)</f>
        <v>0</v>
      </c>
      <c r="J60" s="39" t="s">
        <v>39</v>
      </c>
      <c r="O60" s="42">
        <f>I60*0.21</f>
        <v>0</v>
      </c>
      <c r="P60">
        <v>3</v>
      </c>
    </row>
    <row r="61" ht="60">
      <c r="A61" s="36" t="s">
        <v>40</v>
      </c>
      <c r="B61" s="43"/>
      <c r="C61" s="44"/>
      <c r="D61" s="44"/>
      <c r="E61" s="38" t="s">
        <v>100</v>
      </c>
      <c r="F61" s="44"/>
      <c r="G61" s="44"/>
      <c r="H61" s="44"/>
      <c r="I61" s="44"/>
      <c r="J61" s="45"/>
    </row>
    <row r="62">
      <c r="A62" s="36" t="s">
        <v>42</v>
      </c>
      <c r="B62" s="43"/>
      <c r="C62" s="44"/>
      <c r="D62" s="44"/>
      <c r="E62" s="46" t="s">
        <v>101</v>
      </c>
      <c r="F62" s="44"/>
      <c r="G62" s="44"/>
      <c r="H62" s="44"/>
      <c r="I62" s="44"/>
      <c r="J62" s="45"/>
    </row>
    <row r="63" ht="405">
      <c r="A63" s="36" t="s">
        <v>44</v>
      </c>
      <c r="B63" s="43"/>
      <c r="C63" s="44"/>
      <c r="D63" s="44"/>
      <c r="E63" s="38" t="s">
        <v>102</v>
      </c>
      <c r="F63" s="44"/>
      <c r="G63" s="44"/>
      <c r="H63" s="44"/>
      <c r="I63" s="44"/>
      <c r="J63" s="45"/>
    </row>
    <row r="64">
      <c r="A64" s="36" t="s">
        <v>34</v>
      </c>
      <c r="B64" s="36">
        <v>14</v>
      </c>
      <c r="C64" s="37" t="s">
        <v>103</v>
      </c>
      <c r="D64" s="36" t="s">
        <v>36</v>
      </c>
      <c r="E64" s="38" t="s">
        <v>104</v>
      </c>
      <c r="F64" s="39" t="s">
        <v>71</v>
      </c>
      <c r="G64" s="40">
        <v>38.520000000000003</v>
      </c>
      <c r="H64" s="41">
        <v>0</v>
      </c>
      <c r="I64" s="41">
        <f>ROUND(G64*H64,P4)</f>
        <v>0</v>
      </c>
      <c r="J64" s="39" t="s">
        <v>39</v>
      </c>
      <c r="O64" s="42">
        <f>I64*0.21</f>
        <v>0</v>
      </c>
      <c r="P64">
        <v>3</v>
      </c>
    </row>
    <row r="65" ht="30">
      <c r="A65" s="36" t="s">
        <v>40</v>
      </c>
      <c r="B65" s="43"/>
      <c r="C65" s="44"/>
      <c r="D65" s="44"/>
      <c r="E65" s="38" t="s">
        <v>105</v>
      </c>
      <c r="F65" s="44"/>
      <c r="G65" s="44"/>
      <c r="H65" s="44"/>
      <c r="I65" s="44"/>
      <c r="J65" s="45"/>
    </row>
    <row r="66">
      <c r="A66" s="36" t="s">
        <v>42</v>
      </c>
      <c r="B66" s="43"/>
      <c r="C66" s="44"/>
      <c r="D66" s="44"/>
      <c r="E66" s="46" t="s">
        <v>73</v>
      </c>
      <c r="F66" s="44"/>
      <c r="G66" s="44"/>
      <c r="H66" s="44"/>
      <c r="I66" s="44"/>
      <c r="J66" s="45"/>
    </row>
    <row r="67" ht="105">
      <c r="A67" s="36" t="s">
        <v>44</v>
      </c>
      <c r="B67" s="43"/>
      <c r="C67" s="44"/>
      <c r="D67" s="44"/>
      <c r="E67" s="38" t="s">
        <v>106</v>
      </c>
      <c r="F67" s="44"/>
      <c r="G67" s="44"/>
      <c r="H67" s="44"/>
      <c r="I67" s="44"/>
      <c r="J67" s="45"/>
    </row>
    <row r="68">
      <c r="A68" s="36" t="s">
        <v>34</v>
      </c>
      <c r="B68" s="36">
        <v>15</v>
      </c>
      <c r="C68" s="37" t="s">
        <v>107</v>
      </c>
      <c r="D68" s="36" t="s">
        <v>36</v>
      </c>
      <c r="E68" s="38" t="s">
        <v>108</v>
      </c>
      <c r="F68" s="39" t="s">
        <v>71</v>
      </c>
      <c r="G68" s="40">
        <v>0.086999999999999994</v>
      </c>
      <c r="H68" s="41">
        <v>0</v>
      </c>
      <c r="I68" s="41">
        <f>ROUND(G68*H68,P4)</f>
        <v>0</v>
      </c>
      <c r="J68" s="39" t="s">
        <v>39</v>
      </c>
      <c r="O68" s="42">
        <f>I68*0.21</f>
        <v>0</v>
      </c>
      <c r="P68">
        <v>3</v>
      </c>
    </row>
    <row r="69" ht="30">
      <c r="A69" s="36" t="s">
        <v>40</v>
      </c>
      <c r="B69" s="43"/>
      <c r="C69" s="44"/>
      <c r="D69" s="44"/>
      <c r="E69" s="38" t="s">
        <v>109</v>
      </c>
      <c r="F69" s="44"/>
      <c r="G69" s="44"/>
      <c r="H69" s="44"/>
      <c r="I69" s="44"/>
      <c r="J69" s="45"/>
    </row>
    <row r="70" ht="45">
      <c r="A70" s="36" t="s">
        <v>42</v>
      </c>
      <c r="B70" s="43"/>
      <c r="C70" s="44"/>
      <c r="D70" s="44"/>
      <c r="E70" s="46" t="s">
        <v>110</v>
      </c>
      <c r="F70" s="44"/>
      <c r="G70" s="44"/>
      <c r="H70" s="44"/>
      <c r="I70" s="44"/>
      <c r="J70" s="45"/>
    </row>
    <row r="71" ht="75">
      <c r="A71" s="36" t="s">
        <v>44</v>
      </c>
      <c r="B71" s="43"/>
      <c r="C71" s="44"/>
      <c r="D71" s="44"/>
      <c r="E71" s="38" t="s">
        <v>111</v>
      </c>
      <c r="F71" s="44"/>
      <c r="G71" s="44"/>
      <c r="H71" s="44"/>
      <c r="I71" s="44"/>
      <c r="J71" s="45"/>
    </row>
    <row r="72">
      <c r="A72" s="30" t="s">
        <v>31</v>
      </c>
      <c r="B72" s="31"/>
      <c r="C72" s="32" t="s">
        <v>112</v>
      </c>
      <c r="D72" s="33"/>
      <c r="E72" s="30" t="s">
        <v>113</v>
      </c>
      <c r="F72" s="33"/>
      <c r="G72" s="33"/>
      <c r="H72" s="33"/>
      <c r="I72" s="34">
        <f>SUMIFS(I73:I88,A73:A88,"P")</f>
        <v>0</v>
      </c>
      <c r="J72" s="35"/>
    </row>
    <row r="73">
      <c r="A73" s="36" t="s">
        <v>34</v>
      </c>
      <c r="B73" s="36">
        <v>16</v>
      </c>
      <c r="C73" s="37" t="s">
        <v>114</v>
      </c>
      <c r="D73" s="36" t="s">
        <v>36</v>
      </c>
      <c r="E73" s="38" t="s">
        <v>115</v>
      </c>
      <c r="F73" s="39" t="s">
        <v>116</v>
      </c>
      <c r="G73" s="40">
        <v>128.40000000000001</v>
      </c>
      <c r="H73" s="41">
        <v>0</v>
      </c>
      <c r="I73" s="41">
        <f>ROUND(G73*H73,P4)</f>
        <v>0</v>
      </c>
      <c r="J73" s="39" t="s">
        <v>39</v>
      </c>
      <c r="O73" s="42">
        <f>I73*0.21</f>
        <v>0</v>
      </c>
      <c r="P73">
        <v>3</v>
      </c>
    </row>
    <row r="74" ht="30">
      <c r="A74" s="36" t="s">
        <v>40</v>
      </c>
      <c r="B74" s="43"/>
      <c r="C74" s="44"/>
      <c r="D74" s="44"/>
      <c r="E74" s="38" t="s">
        <v>117</v>
      </c>
      <c r="F74" s="44"/>
      <c r="G74" s="44"/>
      <c r="H74" s="44"/>
      <c r="I74" s="44"/>
      <c r="J74" s="45"/>
    </row>
    <row r="75">
      <c r="A75" s="36" t="s">
        <v>42</v>
      </c>
      <c r="B75" s="43"/>
      <c r="C75" s="44"/>
      <c r="D75" s="44"/>
      <c r="E75" s="46" t="s">
        <v>118</v>
      </c>
      <c r="F75" s="44"/>
      <c r="G75" s="44"/>
      <c r="H75" s="44"/>
      <c r="I75" s="44"/>
      <c r="J75" s="45"/>
    </row>
    <row r="76" ht="120">
      <c r="A76" s="36" t="s">
        <v>44</v>
      </c>
      <c r="B76" s="43"/>
      <c r="C76" s="44"/>
      <c r="D76" s="44"/>
      <c r="E76" s="38" t="s">
        <v>119</v>
      </c>
      <c r="F76" s="44"/>
      <c r="G76" s="44"/>
      <c r="H76" s="44"/>
      <c r="I76" s="44"/>
      <c r="J76" s="45"/>
    </row>
    <row r="77">
      <c r="A77" s="36" t="s">
        <v>34</v>
      </c>
      <c r="B77" s="36">
        <v>17</v>
      </c>
      <c r="C77" s="37" t="s">
        <v>120</v>
      </c>
      <c r="D77" s="36" t="s">
        <v>36</v>
      </c>
      <c r="E77" s="38" t="s">
        <v>121</v>
      </c>
      <c r="F77" s="39" t="s">
        <v>116</v>
      </c>
      <c r="G77" s="40">
        <v>128.40000000000001</v>
      </c>
      <c r="H77" s="41">
        <v>0</v>
      </c>
      <c r="I77" s="41">
        <f>ROUND(G77*H77,P4)</f>
        <v>0</v>
      </c>
      <c r="J77" s="39" t="s">
        <v>39</v>
      </c>
      <c r="O77" s="42">
        <f>I77*0.21</f>
        <v>0</v>
      </c>
      <c r="P77">
        <v>3</v>
      </c>
    </row>
    <row r="78" ht="30">
      <c r="A78" s="36" t="s">
        <v>40</v>
      </c>
      <c r="B78" s="43"/>
      <c r="C78" s="44"/>
      <c r="D78" s="44"/>
      <c r="E78" s="38" t="s">
        <v>122</v>
      </c>
      <c r="F78" s="44"/>
      <c r="G78" s="44"/>
      <c r="H78" s="44"/>
      <c r="I78" s="44"/>
      <c r="J78" s="45"/>
    </row>
    <row r="79">
      <c r="A79" s="36" t="s">
        <v>42</v>
      </c>
      <c r="B79" s="43"/>
      <c r="C79" s="44"/>
      <c r="D79" s="44"/>
      <c r="E79" s="46" t="s">
        <v>118</v>
      </c>
      <c r="F79" s="44"/>
      <c r="G79" s="44"/>
      <c r="H79" s="44"/>
      <c r="I79" s="44"/>
      <c r="J79" s="45"/>
    </row>
    <row r="80" ht="120">
      <c r="A80" s="36" t="s">
        <v>44</v>
      </c>
      <c r="B80" s="43"/>
      <c r="C80" s="44"/>
      <c r="D80" s="44"/>
      <c r="E80" s="38" t="s">
        <v>119</v>
      </c>
      <c r="F80" s="44"/>
      <c r="G80" s="44"/>
      <c r="H80" s="44"/>
      <c r="I80" s="44"/>
      <c r="J80" s="45"/>
    </row>
    <row r="81">
      <c r="A81" s="36" t="s">
        <v>34</v>
      </c>
      <c r="B81" s="36">
        <v>18</v>
      </c>
      <c r="C81" s="37" t="s">
        <v>123</v>
      </c>
      <c r="D81" s="36" t="s">
        <v>36</v>
      </c>
      <c r="E81" s="38" t="s">
        <v>124</v>
      </c>
      <c r="F81" s="39" t="s">
        <v>116</v>
      </c>
      <c r="G81" s="40">
        <v>128.40000000000001</v>
      </c>
      <c r="H81" s="41">
        <v>0</v>
      </c>
      <c r="I81" s="41">
        <f>ROUND(G81*H81,P4)</f>
        <v>0</v>
      </c>
      <c r="J81" s="39" t="s">
        <v>39</v>
      </c>
      <c r="O81" s="42">
        <f>I81*0.21</f>
        <v>0</v>
      </c>
      <c r="P81">
        <v>3</v>
      </c>
    </row>
    <row r="82" ht="30">
      <c r="A82" s="36" t="s">
        <v>40</v>
      </c>
      <c r="B82" s="43"/>
      <c r="C82" s="44"/>
      <c r="D82" s="44"/>
      <c r="E82" s="38" t="s">
        <v>125</v>
      </c>
      <c r="F82" s="44"/>
      <c r="G82" s="44"/>
      <c r="H82" s="44"/>
      <c r="I82" s="44"/>
      <c r="J82" s="45"/>
    </row>
    <row r="83">
      <c r="A83" s="36" t="s">
        <v>42</v>
      </c>
      <c r="B83" s="43"/>
      <c r="C83" s="44"/>
      <c r="D83" s="44"/>
      <c r="E83" s="46" t="s">
        <v>118</v>
      </c>
      <c r="F83" s="44"/>
      <c r="G83" s="44"/>
      <c r="H83" s="44"/>
      <c r="I83" s="44"/>
      <c r="J83" s="45"/>
    </row>
    <row r="84" ht="195">
      <c r="A84" s="36" t="s">
        <v>44</v>
      </c>
      <c r="B84" s="43"/>
      <c r="C84" s="44"/>
      <c r="D84" s="44"/>
      <c r="E84" s="38" t="s">
        <v>126</v>
      </c>
      <c r="F84" s="44"/>
      <c r="G84" s="44"/>
      <c r="H84" s="44"/>
      <c r="I84" s="44"/>
      <c r="J84" s="45"/>
    </row>
    <row r="85">
      <c r="A85" s="36" t="s">
        <v>34</v>
      </c>
      <c r="B85" s="36">
        <v>19</v>
      </c>
      <c r="C85" s="37" t="s">
        <v>127</v>
      </c>
      <c r="D85" s="36" t="s">
        <v>36</v>
      </c>
      <c r="E85" s="38" t="s">
        <v>128</v>
      </c>
      <c r="F85" s="39" t="s">
        <v>116</v>
      </c>
      <c r="G85" s="40">
        <v>128.40000000000001</v>
      </c>
      <c r="H85" s="41">
        <v>0</v>
      </c>
      <c r="I85" s="41">
        <f>ROUND(G85*H85,P4)</f>
        <v>0</v>
      </c>
      <c r="J85" s="39" t="s">
        <v>39</v>
      </c>
      <c r="O85" s="42">
        <f>I85*0.21</f>
        <v>0</v>
      </c>
      <c r="P85">
        <v>3</v>
      </c>
    </row>
    <row r="86" ht="30">
      <c r="A86" s="36" t="s">
        <v>40</v>
      </c>
      <c r="B86" s="43"/>
      <c r="C86" s="44"/>
      <c r="D86" s="44"/>
      <c r="E86" s="38" t="s">
        <v>129</v>
      </c>
      <c r="F86" s="44"/>
      <c r="G86" s="44"/>
      <c r="H86" s="44"/>
      <c r="I86" s="44"/>
      <c r="J86" s="45"/>
    </row>
    <row r="87">
      <c r="A87" s="36" t="s">
        <v>42</v>
      </c>
      <c r="B87" s="43"/>
      <c r="C87" s="44"/>
      <c r="D87" s="44"/>
      <c r="E87" s="46" t="s">
        <v>118</v>
      </c>
      <c r="F87" s="44"/>
      <c r="G87" s="44"/>
      <c r="H87" s="44"/>
      <c r="I87" s="44"/>
      <c r="J87" s="45"/>
    </row>
    <row r="88" ht="195">
      <c r="A88" s="36" t="s">
        <v>44</v>
      </c>
      <c r="B88" s="43"/>
      <c r="C88" s="44"/>
      <c r="D88" s="44"/>
      <c r="E88" s="38" t="s">
        <v>126</v>
      </c>
      <c r="F88" s="44"/>
      <c r="G88" s="44"/>
      <c r="H88" s="44"/>
      <c r="I88" s="44"/>
      <c r="J88" s="45"/>
    </row>
    <row r="89">
      <c r="A89" s="30" t="s">
        <v>31</v>
      </c>
      <c r="B89" s="31"/>
      <c r="C89" s="32" t="s">
        <v>130</v>
      </c>
      <c r="D89" s="33"/>
      <c r="E89" s="30" t="s">
        <v>131</v>
      </c>
      <c r="F89" s="33"/>
      <c r="G89" s="33"/>
      <c r="H89" s="33"/>
      <c r="I89" s="34">
        <f>SUMIFS(I90:I93,A90:A93,"P")</f>
        <v>0</v>
      </c>
      <c r="J89" s="35"/>
    </row>
    <row r="90" ht="30">
      <c r="A90" s="36" t="s">
        <v>34</v>
      </c>
      <c r="B90" s="36">
        <v>20</v>
      </c>
      <c r="C90" s="37" t="s">
        <v>132</v>
      </c>
      <c r="D90" s="36" t="s">
        <v>36</v>
      </c>
      <c r="E90" s="38" t="s">
        <v>133</v>
      </c>
      <c r="F90" s="39" t="s">
        <v>116</v>
      </c>
      <c r="G90" s="40">
        <v>16.649999999999999</v>
      </c>
      <c r="H90" s="41">
        <v>0</v>
      </c>
      <c r="I90" s="41">
        <f>ROUND(G90*H90,P4)</f>
        <v>0</v>
      </c>
      <c r="J90" s="39" t="s">
        <v>39</v>
      </c>
      <c r="O90" s="42">
        <f>I90*0.21</f>
        <v>0</v>
      </c>
      <c r="P90">
        <v>3</v>
      </c>
    </row>
    <row r="91" ht="60">
      <c r="A91" s="36" t="s">
        <v>40</v>
      </c>
      <c r="B91" s="43"/>
      <c r="C91" s="44"/>
      <c r="D91" s="44"/>
      <c r="E91" s="38" t="s">
        <v>134</v>
      </c>
      <c r="F91" s="44"/>
      <c r="G91" s="44"/>
      <c r="H91" s="44"/>
      <c r="I91" s="44"/>
      <c r="J91" s="45"/>
    </row>
    <row r="92">
      <c r="A92" s="36" t="s">
        <v>42</v>
      </c>
      <c r="B92" s="43"/>
      <c r="C92" s="44"/>
      <c r="D92" s="44"/>
      <c r="E92" s="46" t="s">
        <v>135</v>
      </c>
      <c r="F92" s="44"/>
      <c r="G92" s="44"/>
      <c r="H92" s="44"/>
      <c r="I92" s="44"/>
      <c r="J92" s="45"/>
    </row>
    <row r="93" ht="120">
      <c r="A93" s="36" t="s">
        <v>44</v>
      </c>
      <c r="B93" s="43"/>
      <c r="C93" s="44"/>
      <c r="D93" s="44"/>
      <c r="E93" s="38" t="s">
        <v>136</v>
      </c>
      <c r="F93" s="44"/>
      <c r="G93" s="44"/>
      <c r="H93" s="44"/>
      <c r="I93" s="44"/>
      <c r="J93" s="45"/>
    </row>
    <row r="94">
      <c r="A94" s="30" t="s">
        <v>31</v>
      </c>
      <c r="B94" s="31"/>
      <c r="C94" s="32" t="s">
        <v>137</v>
      </c>
      <c r="D94" s="33"/>
      <c r="E94" s="30" t="s">
        <v>138</v>
      </c>
      <c r="F94" s="33"/>
      <c r="G94" s="33"/>
      <c r="H94" s="33"/>
      <c r="I94" s="34">
        <f>SUMIFS(I95:I114,A95:A114,"P")</f>
        <v>0</v>
      </c>
      <c r="J94" s="35"/>
    </row>
    <row r="95">
      <c r="A95" s="36" t="s">
        <v>34</v>
      </c>
      <c r="B95" s="36">
        <v>21</v>
      </c>
      <c r="C95" s="37" t="s">
        <v>139</v>
      </c>
      <c r="D95" s="36" t="s">
        <v>36</v>
      </c>
      <c r="E95" s="38" t="s">
        <v>140</v>
      </c>
      <c r="F95" s="39" t="s">
        <v>57</v>
      </c>
      <c r="G95" s="40">
        <v>2</v>
      </c>
      <c r="H95" s="41">
        <v>0</v>
      </c>
      <c r="I95" s="41">
        <f>ROUND(G95*H95,P4)</f>
        <v>0</v>
      </c>
      <c r="J95" s="39" t="s">
        <v>39</v>
      </c>
      <c r="O95" s="42">
        <f>I95*0.21</f>
        <v>0</v>
      </c>
      <c r="P95">
        <v>3</v>
      </c>
    </row>
    <row r="96" ht="30">
      <c r="A96" s="36" t="s">
        <v>40</v>
      </c>
      <c r="B96" s="43"/>
      <c r="C96" s="44"/>
      <c r="D96" s="44"/>
      <c r="E96" s="38" t="s">
        <v>141</v>
      </c>
      <c r="F96" s="44"/>
      <c r="G96" s="44"/>
      <c r="H96" s="44"/>
      <c r="I96" s="44"/>
      <c r="J96" s="45"/>
    </row>
    <row r="97">
      <c r="A97" s="36" t="s">
        <v>42</v>
      </c>
      <c r="B97" s="43"/>
      <c r="C97" s="44"/>
      <c r="D97" s="44"/>
      <c r="E97" s="46" t="s">
        <v>142</v>
      </c>
      <c r="F97" s="44"/>
      <c r="G97" s="44"/>
      <c r="H97" s="44"/>
      <c r="I97" s="44"/>
      <c r="J97" s="45"/>
    </row>
    <row r="98" ht="90">
      <c r="A98" s="36" t="s">
        <v>44</v>
      </c>
      <c r="B98" s="43"/>
      <c r="C98" s="44"/>
      <c r="D98" s="44"/>
      <c r="E98" s="38" t="s">
        <v>143</v>
      </c>
      <c r="F98" s="44"/>
      <c r="G98" s="44"/>
      <c r="H98" s="44"/>
      <c r="I98" s="44"/>
      <c r="J98" s="45"/>
    </row>
    <row r="99">
      <c r="A99" s="36" t="s">
        <v>34</v>
      </c>
      <c r="B99" s="36">
        <v>22</v>
      </c>
      <c r="C99" s="37" t="s">
        <v>144</v>
      </c>
      <c r="D99" s="36" t="s">
        <v>36</v>
      </c>
      <c r="E99" s="38" t="s">
        <v>145</v>
      </c>
      <c r="F99" s="39" t="s">
        <v>116</v>
      </c>
      <c r="G99" s="40">
        <v>16.649999999999999</v>
      </c>
      <c r="H99" s="41">
        <v>0</v>
      </c>
      <c r="I99" s="41">
        <f>ROUND(G99*H99,P4)</f>
        <v>0</v>
      </c>
      <c r="J99" s="39" t="s">
        <v>39</v>
      </c>
      <c r="O99" s="42">
        <f>I99*0.21</f>
        <v>0</v>
      </c>
      <c r="P99">
        <v>3</v>
      </c>
    </row>
    <row r="100" ht="45">
      <c r="A100" s="36" t="s">
        <v>40</v>
      </c>
      <c r="B100" s="43"/>
      <c r="C100" s="44"/>
      <c r="D100" s="44"/>
      <c r="E100" s="38" t="s">
        <v>146</v>
      </c>
      <c r="F100" s="44"/>
      <c r="G100" s="44"/>
      <c r="H100" s="44"/>
      <c r="I100" s="44"/>
      <c r="J100" s="45"/>
    </row>
    <row r="101">
      <c r="A101" s="36" t="s">
        <v>42</v>
      </c>
      <c r="B101" s="43"/>
      <c r="C101" s="44"/>
      <c r="D101" s="44"/>
      <c r="E101" s="46" t="s">
        <v>135</v>
      </c>
      <c r="F101" s="44"/>
      <c r="G101" s="44"/>
      <c r="H101" s="44"/>
      <c r="I101" s="44"/>
      <c r="J101" s="45"/>
    </row>
    <row r="102" ht="75">
      <c r="A102" s="36" t="s">
        <v>44</v>
      </c>
      <c r="B102" s="43"/>
      <c r="C102" s="44"/>
      <c r="D102" s="44"/>
      <c r="E102" s="38" t="s">
        <v>147</v>
      </c>
      <c r="F102" s="44"/>
      <c r="G102" s="44"/>
      <c r="H102" s="44"/>
      <c r="I102" s="44"/>
      <c r="J102" s="45"/>
    </row>
    <row r="103">
      <c r="A103" s="36" t="s">
        <v>34</v>
      </c>
      <c r="B103" s="36">
        <v>23</v>
      </c>
      <c r="C103" s="37" t="s">
        <v>148</v>
      </c>
      <c r="D103" s="36" t="s">
        <v>36</v>
      </c>
      <c r="E103" s="38" t="s">
        <v>149</v>
      </c>
      <c r="F103" s="39" t="s">
        <v>116</v>
      </c>
      <c r="G103" s="40">
        <v>64.674000000000007</v>
      </c>
      <c r="H103" s="41">
        <v>0</v>
      </c>
      <c r="I103" s="41">
        <f>ROUND(G103*H103,P4)</f>
        <v>0</v>
      </c>
      <c r="J103" s="39" t="s">
        <v>39</v>
      </c>
      <c r="O103" s="42">
        <f>I103*0.21</f>
        <v>0</v>
      </c>
      <c r="P103">
        <v>3</v>
      </c>
    </row>
    <row r="104" ht="45">
      <c r="A104" s="36" t="s">
        <v>40</v>
      </c>
      <c r="B104" s="43"/>
      <c r="C104" s="44"/>
      <c r="D104" s="44"/>
      <c r="E104" s="38" t="s">
        <v>150</v>
      </c>
      <c r="F104" s="44"/>
      <c r="G104" s="44"/>
      <c r="H104" s="44"/>
      <c r="I104" s="44"/>
      <c r="J104" s="45"/>
    </row>
    <row r="105" ht="45">
      <c r="A105" s="36" t="s">
        <v>42</v>
      </c>
      <c r="B105" s="43"/>
      <c r="C105" s="44"/>
      <c r="D105" s="44"/>
      <c r="E105" s="46" t="s">
        <v>151</v>
      </c>
      <c r="F105" s="44"/>
      <c r="G105" s="44"/>
      <c r="H105" s="44"/>
      <c r="I105" s="44"/>
      <c r="J105" s="45"/>
    </row>
    <row r="106" ht="75">
      <c r="A106" s="36" t="s">
        <v>44</v>
      </c>
      <c r="B106" s="43"/>
      <c r="C106" s="44"/>
      <c r="D106" s="44"/>
      <c r="E106" s="38" t="s">
        <v>147</v>
      </c>
      <c r="F106" s="44"/>
      <c r="G106" s="44"/>
      <c r="H106" s="44"/>
      <c r="I106" s="44"/>
      <c r="J106" s="45"/>
    </row>
    <row r="107">
      <c r="A107" s="36" t="s">
        <v>34</v>
      </c>
      <c r="B107" s="36">
        <v>24</v>
      </c>
      <c r="C107" s="37" t="s">
        <v>152</v>
      </c>
      <c r="D107" s="36" t="s">
        <v>36</v>
      </c>
      <c r="E107" s="38" t="s">
        <v>153</v>
      </c>
      <c r="F107" s="39" t="s">
        <v>154</v>
      </c>
      <c r="G107" s="40">
        <v>146</v>
      </c>
      <c r="H107" s="41">
        <v>0</v>
      </c>
      <c r="I107" s="41">
        <f>ROUND(G107*H107,P4)</f>
        <v>0</v>
      </c>
      <c r="J107" s="39" t="s">
        <v>39</v>
      </c>
      <c r="O107" s="42">
        <f>I107*0.21</f>
        <v>0</v>
      </c>
      <c r="P107">
        <v>3</v>
      </c>
    </row>
    <row r="108" ht="45">
      <c r="A108" s="36" t="s">
        <v>40</v>
      </c>
      <c r="B108" s="43"/>
      <c r="C108" s="44"/>
      <c r="D108" s="44"/>
      <c r="E108" s="38" t="s">
        <v>155</v>
      </c>
      <c r="F108" s="44"/>
      <c r="G108" s="44"/>
      <c r="H108" s="44"/>
      <c r="I108" s="44"/>
      <c r="J108" s="45"/>
    </row>
    <row r="109">
      <c r="A109" s="36" t="s">
        <v>42</v>
      </c>
      <c r="B109" s="43"/>
      <c r="C109" s="44"/>
      <c r="D109" s="44"/>
      <c r="E109" s="46" t="s">
        <v>156</v>
      </c>
      <c r="F109" s="44"/>
      <c r="G109" s="44"/>
      <c r="H109" s="44"/>
      <c r="I109" s="44"/>
      <c r="J109" s="45"/>
    </row>
    <row r="110" ht="195">
      <c r="A110" s="36" t="s">
        <v>44</v>
      </c>
      <c r="B110" s="43"/>
      <c r="C110" s="44"/>
      <c r="D110" s="44"/>
      <c r="E110" s="38" t="s">
        <v>157</v>
      </c>
      <c r="F110" s="44"/>
      <c r="G110" s="44"/>
      <c r="H110" s="44"/>
      <c r="I110" s="44"/>
      <c r="J110" s="45"/>
    </row>
    <row r="111">
      <c r="A111" s="36" t="s">
        <v>34</v>
      </c>
      <c r="B111" s="36">
        <v>25</v>
      </c>
      <c r="C111" s="37" t="s">
        <v>158</v>
      </c>
      <c r="D111" s="36" t="s">
        <v>36</v>
      </c>
      <c r="E111" s="38" t="s">
        <v>159</v>
      </c>
      <c r="F111" s="39" t="s">
        <v>71</v>
      </c>
      <c r="G111" s="40">
        <v>29.879999999999999</v>
      </c>
      <c r="H111" s="41">
        <v>0</v>
      </c>
      <c r="I111" s="41">
        <f>ROUND(G111*H111,P4)</f>
        <v>0</v>
      </c>
      <c r="J111" s="39" t="s">
        <v>39</v>
      </c>
      <c r="O111" s="42">
        <f>I111*0.21</f>
        <v>0</v>
      </c>
      <c r="P111">
        <v>3</v>
      </c>
    </row>
    <row r="112" ht="60">
      <c r="A112" s="36" t="s">
        <v>40</v>
      </c>
      <c r="B112" s="43"/>
      <c r="C112" s="44"/>
      <c r="D112" s="44"/>
      <c r="E112" s="38" t="s">
        <v>160</v>
      </c>
      <c r="F112" s="44"/>
      <c r="G112" s="44"/>
      <c r="H112" s="44"/>
      <c r="I112" s="44"/>
      <c r="J112" s="45"/>
    </row>
    <row r="113">
      <c r="A113" s="36" t="s">
        <v>42</v>
      </c>
      <c r="B113" s="43"/>
      <c r="C113" s="44"/>
      <c r="D113" s="44"/>
      <c r="E113" s="46" t="s">
        <v>161</v>
      </c>
      <c r="F113" s="44"/>
      <c r="G113" s="44"/>
      <c r="H113" s="44"/>
      <c r="I113" s="44"/>
      <c r="J113" s="45"/>
    </row>
    <row r="114" ht="150">
      <c r="A114" s="36" t="s">
        <v>44</v>
      </c>
      <c r="B114" s="48"/>
      <c r="C114" s="49"/>
      <c r="D114" s="49"/>
      <c r="E114" s="38" t="s">
        <v>162</v>
      </c>
      <c r="F114" s="49"/>
      <c r="G114" s="49"/>
      <c r="H114" s="49"/>
      <c r="I114" s="49"/>
      <c r="J11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PC-LOUCKA-HP\Mirek</dc:creator>
  <cp:lastModifiedBy>PC-LOUCKA-HP\Mirek</cp:lastModifiedBy>
  <dcterms:created xsi:type="dcterms:W3CDTF">2025-01-13T16:21:32Z</dcterms:created>
  <dcterms:modified xsi:type="dcterms:W3CDTF">2025-01-13T16:21:32Z</dcterms:modified>
</cp:coreProperties>
</file>